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unctaj radiologie judet" sheetId="1" r:id="rId1"/>
    <sheet name="Punctaj Imagistica Judet" sheetId="2" r:id="rId2"/>
  </sheets>
  <definedNames/>
  <calcPr fullCalcOnLoad="1"/>
</workbook>
</file>

<file path=xl/sharedStrings.xml><?xml version="1.0" encoding="utf-8"?>
<sst xmlns="http://schemas.openxmlformats.org/spreadsheetml/2006/main" count="70" uniqueCount="43">
  <si>
    <t>puncte</t>
  </si>
  <si>
    <t>CAPACITATE TEHNICA</t>
  </si>
  <si>
    <t>RESURSE UMANE</t>
  </si>
  <si>
    <t>LOGISTICA</t>
  </si>
  <si>
    <t>TOTAL PUNCTAJ</t>
  </si>
  <si>
    <t>disponibil</t>
  </si>
  <si>
    <t xml:space="preserve">PUNCTE </t>
  </si>
  <si>
    <t>BUGET</t>
  </si>
  <si>
    <t>criteriul evaluare</t>
  </si>
  <si>
    <t>criteriul disponibilitate</t>
  </si>
  <si>
    <t>buget</t>
  </si>
  <si>
    <t xml:space="preserve">buget total </t>
  </si>
  <si>
    <t xml:space="preserve">evaluare </t>
  </si>
  <si>
    <t xml:space="preserve">disponibilitate </t>
  </si>
  <si>
    <t>lei</t>
  </si>
  <si>
    <t xml:space="preserve">S.C.PROMED SRL </t>
  </si>
  <si>
    <t>S.C.GRINEI LIFE SRL</t>
  </si>
  <si>
    <t>CMI DR.FILIP MARIA</t>
  </si>
  <si>
    <t>CMI DR.PARASCHIV GAINA CRISTINA</t>
  </si>
  <si>
    <t>PROMED</t>
  </si>
  <si>
    <t>SPITALUL JUDETEAN DE URGENTA CALARASI</t>
  </si>
  <si>
    <t>TOTAL</t>
  </si>
  <si>
    <t>IANUARIE</t>
  </si>
  <si>
    <t xml:space="preserve">FEBRUARIE </t>
  </si>
  <si>
    <t>MARTIE</t>
  </si>
  <si>
    <t>APRILIE</t>
  </si>
  <si>
    <t>MAI</t>
  </si>
  <si>
    <t>IUNIE</t>
  </si>
  <si>
    <t>IULIE</t>
  </si>
  <si>
    <t>AUGUST</t>
  </si>
  <si>
    <t>Total</t>
  </si>
  <si>
    <t>CRITERIUL Disponibilitate</t>
  </si>
  <si>
    <t>CRITERIUL EVALUAREA RESURSELOR UMANE</t>
  </si>
  <si>
    <t>Nr.CRT.</t>
  </si>
  <si>
    <t>Denumire Furnizor</t>
  </si>
  <si>
    <t>1.</t>
  </si>
  <si>
    <t>2.</t>
  </si>
  <si>
    <t>3.</t>
  </si>
  <si>
    <t>SPITALUL JUDETEAN DE URGENTA CALARASI - Dr. Pompei Samarian</t>
  </si>
  <si>
    <t>Disponibilitate</t>
  </si>
  <si>
    <t>Punctaj Realizat de furnizorii de servicii medicale Paraclinice - Radiologie - Imagistica  medicala judet 2017</t>
  </si>
  <si>
    <t>Punctaj Realizat de furnizorii de servicii medicale Paraclinice - Radiologie - Investigatii de inalta performanta judet 2017</t>
  </si>
  <si>
    <t>Punctaj Realizat de furnizorii de servicii medicale Paraclinice - Radiologie - Radiografii dentare  - Imagistica  medicala judet 2017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</si>
</sst>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"/>
    <numFmt numFmtId="173" formatCode="_-* #,##0\ _l_e_i_-;\-* #,##0\ _l_e_i_-;_-* &quot;-&quot;??\ _l_e_i_-;_-@_-"/>
    <numFmt numFmtId="174" formatCode="#,##0.000000"/>
    <numFmt numFmtId="175" formatCode="#,##0.000000_ ;\-#,##0.000000\ "/>
    <numFmt numFmtId="176" formatCode="#,##0.00_ ;\-#,##0.00\ "/>
    <numFmt numFmtId="177" formatCode="#,##0.00;[Red]#,##0.00"/>
    <numFmt numFmtId="178" formatCode="#,##0.00\ &quot;lei&quot;;[Red]#,##0.00\ &quot;lei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/>
      <protection/>
    </xf>
    <xf numFmtId="171" fontId="4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0" fillId="0" borderId="0" xfId="21" applyFont="1" applyFill="1" applyBorder="1">
      <alignment/>
      <protection/>
    </xf>
    <xf numFmtId="171" fontId="0" fillId="0" borderId="1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171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right"/>
    </xf>
    <xf numFmtId="177" fontId="0" fillId="0" borderId="1" xfId="0" applyNumberFormat="1" applyFont="1" applyFill="1" applyBorder="1" applyAlignment="1">
      <alignment/>
    </xf>
    <xf numFmtId="177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" fontId="4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4" fillId="0" borderId="1" xfId="0" applyNumberFormat="1" applyFont="1" applyFill="1" applyBorder="1" applyAlignment="1">
      <alignment horizontal="right"/>
    </xf>
    <xf numFmtId="0" fontId="0" fillId="0" borderId="1" xfId="21" applyFont="1" applyFill="1" applyBorder="1" applyAlignment="1">
      <alignment horizontal="center" wrapText="1"/>
      <protection/>
    </xf>
    <xf numFmtId="4" fontId="4" fillId="0" borderId="0" xfId="0" applyNumberFormat="1" applyFont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1" xfId="21" applyFont="1" applyFill="1" applyBorder="1" applyAlignment="1">
      <alignment horizontal="center"/>
      <protection/>
    </xf>
    <xf numFmtId="4" fontId="0" fillId="0" borderId="0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171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" fontId="0" fillId="0" borderId="1" xfId="15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171" fontId="4" fillId="0" borderId="1" xfId="0" applyNumberFormat="1" applyFont="1" applyFill="1" applyBorder="1" applyAlignment="1">
      <alignment/>
    </xf>
    <xf numFmtId="4" fontId="0" fillId="0" borderId="1" xfId="15" applyNumberFormat="1" applyFont="1" applyFill="1" applyBorder="1" applyAlignment="1">
      <alignment horizontal="right"/>
    </xf>
    <xf numFmtId="0" fontId="0" fillId="0" borderId="1" xfId="21" applyFont="1" applyFill="1" applyBorder="1" applyAlignment="1">
      <alignment horizontal="center"/>
      <protection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21" applyFont="1" applyFill="1" applyBorder="1" applyAlignment="1">
      <alignment horizontal="center"/>
      <protection/>
    </xf>
    <xf numFmtId="0" fontId="4" fillId="0" borderId="1" xfId="0" applyFont="1" applyFill="1" applyBorder="1" applyAlignment="1">
      <alignment horizontal="center" wrapText="1"/>
    </xf>
    <xf numFmtId="171" fontId="0" fillId="0" borderId="4" xfId="0" applyNumberFormat="1" applyFont="1" applyFill="1" applyBorder="1" applyAlignment="1">
      <alignment horizontal="center"/>
    </xf>
    <xf numFmtId="171" fontId="0" fillId="0" borderId="5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3" xfId="0" applyNumberFormat="1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LAFON RAPORTAT TRIM.II,III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9"/>
  <sheetViews>
    <sheetView workbookViewId="0" topLeftCell="A1">
      <selection activeCell="I13" sqref="I13"/>
    </sheetView>
  </sheetViews>
  <sheetFormatPr defaultColWidth="9.140625" defaultRowHeight="12.75"/>
  <cols>
    <col min="2" max="2" width="18.140625" style="0" customWidth="1"/>
    <col min="3" max="3" width="14.7109375" style="0" customWidth="1"/>
    <col min="4" max="4" width="12.7109375" style="0" customWidth="1"/>
    <col min="5" max="5" width="11.140625" style="0" customWidth="1"/>
    <col min="6" max="6" width="12.140625" style="0" customWidth="1"/>
    <col min="7" max="7" width="15.140625" style="0" customWidth="1"/>
  </cols>
  <sheetData>
    <row r="2" ht="15.75">
      <c r="A2" s="57" t="s">
        <v>40</v>
      </c>
    </row>
    <row r="3" spans="1:7" s="3" customFormat="1" ht="12.75">
      <c r="A3" s="1"/>
      <c r="B3" s="40"/>
      <c r="C3" s="2"/>
      <c r="D3" s="2"/>
      <c r="E3" s="2"/>
      <c r="G3" s="2"/>
    </row>
    <row r="4" spans="1:7" s="3" customFormat="1" ht="25.5">
      <c r="A4" s="49" t="s">
        <v>33</v>
      </c>
      <c r="B4" s="51" t="s">
        <v>34</v>
      </c>
      <c r="C4" s="52" t="s">
        <v>32</v>
      </c>
      <c r="D4" s="52"/>
      <c r="E4" s="52"/>
      <c r="F4" s="52"/>
      <c r="G4" s="42" t="s">
        <v>31</v>
      </c>
    </row>
    <row r="5" spans="1:7" s="3" customFormat="1" ht="25.5">
      <c r="A5" s="50"/>
      <c r="B5" s="51"/>
      <c r="C5" s="30" t="s">
        <v>1</v>
      </c>
      <c r="D5" s="30" t="s">
        <v>2</v>
      </c>
      <c r="E5" s="30" t="s">
        <v>3</v>
      </c>
      <c r="F5" s="30" t="s">
        <v>4</v>
      </c>
      <c r="G5" s="58" t="s">
        <v>39</v>
      </c>
    </row>
    <row r="6" spans="1:8" s="3" customFormat="1" ht="12.75">
      <c r="A6" s="12" t="s">
        <v>35</v>
      </c>
      <c r="B6" s="21" t="s">
        <v>15</v>
      </c>
      <c r="C6" s="47">
        <v>55</v>
      </c>
      <c r="D6" s="47">
        <v>38</v>
      </c>
      <c r="E6" s="47">
        <v>12</v>
      </c>
      <c r="F6" s="47">
        <f>SUM(C6:E6)</f>
        <v>105</v>
      </c>
      <c r="G6" s="13">
        <v>15</v>
      </c>
      <c r="H6" s="29"/>
    </row>
    <row r="7" spans="1:8" s="3" customFormat="1" ht="63.75">
      <c r="A7" s="12" t="s">
        <v>36</v>
      </c>
      <c r="B7" s="28" t="s">
        <v>38</v>
      </c>
      <c r="C7" s="47">
        <v>219</v>
      </c>
      <c r="D7" s="47">
        <v>69</v>
      </c>
      <c r="E7" s="47">
        <v>17</v>
      </c>
      <c r="F7" s="47">
        <f>SUM(C7:E7)</f>
        <v>305</v>
      </c>
      <c r="G7" s="13">
        <v>15</v>
      </c>
      <c r="H7" s="29"/>
    </row>
    <row r="8" spans="1:8" s="3" customFormat="1" ht="12.75">
      <c r="A8" s="12"/>
      <c r="B8" s="31" t="s">
        <v>30</v>
      </c>
      <c r="C8" s="27">
        <f>SUM(C6:C7)</f>
        <v>274</v>
      </c>
      <c r="D8" s="27">
        <f>SUM(D6:D7)</f>
        <v>107</v>
      </c>
      <c r="E8" s="27">
        <f>SUM(E6:E7)</f>
        <v>29</v>
      </c>
      <c r="F8" s="27">
        <f>SUM(F6:F7)</f>
        <v>410</v>
      </c>
      <c r="G8" s="27">
        <f>SUM(G6:G7)</f>
        <v>30</v>
      </c>
      <c r="H8" s="29"/>
    </row>
    <row r="9" spans="2:8" s="3" customFormat="1" ht="12.75">
      <c r="B9" s="4"/>
      <c r="C9" s="5"/>
      <c r="D9" s="5"/>
      <c r="E9" s="5"/>
      <c r="F9" s="5"/>
      <c r="G9" s="5"/>
      <c r="H9" s="29"/>
    </row>
    <row r="10" spans="2:8" s="3" customFormat="1" ht="12.75">
      <c r="B10" s="4"/>
      <c r="C10" s="5"/>
      <c r="D10" s="5"/>
      <c r="E10" s="5"/>
      <c r="F10" s="5"/>
      <c r="G10" s="5"/>
      <c r="H10" s="29"/>
    </row>
    <row r="11" spans="1:8" s="3" customFormat="1" ht="15.75">
      <c r="A11" s="57" t="s">
        <v>41</v>
      </c>
      <c r="B11" s="4"/>
      <c r="C11" s="5"/>
      <c r="D11" s="5"/>
      <c r="E11" s="5"/>
      <c r="F11" s="5"/>
      <c r="G11" s="5"/>
      <c r="H11" s="29"/>
    </row>
    <row r="12" spans="1:7" s="3" customFormat="1" ht="12.75">
      <c r="A12" s="1"/>
      <c r="B12" s="40"/>
      <c r="C12" s="2"/>
      <c r="D12" s="2"/>
      <c r="E12" s="2"/>
      <c r="F12" s="40"/>
      <c r="G12" s="2"/>
    </row>
    <row r="13" spans="1:7" s="3" customFormat="1" ht="25.5">
      <c r="A13" s="49" t="s">
        <v>33</v>
      </c>
      <c r="B13" s="51" t="s">
        <v>34</v>
      </c>
      <c r="C13" s="52" t="s">
        <v>32</v>
      </c>
      <c r="D13" s="52"/>
      <c r="E13" s="52"/>
      <c r="F13" s="52"/>
      <c r="G13" s="42" t="s">
        <v>31</v>
      </c>
    </row>
    <row r="14" spans="1:7" s="3" customFormat="1" ht="25.5">
      <c r="A14" s="50"/>
      <c r="B14" s="51"/>
      <c r="C14" s="30" t="s">
        <v>1</v>
      </c>
      <c r="D14" s="30" t="s">
        <v>2</v>
      </c>
      <c r="E14" s="30" t="s">
        <v>3</v>
      </c>
      <c r="F14" s="30" t="s">
        <v>4</v>
      </c>
      <c r="G14" s="58" t="s">
        <v>39</v>
      </c>
    </row>
    <row r="15" spans="1:8" s="3" customFormat="1" ht="63.75">
      <c r="A15" s="12" t="s">
        <v>35</v>
      </c>
      <c r="B15" s="28" t="s">
        <v>38</v>
      </c>
      <c r="C15" s="47">
        <v>519</v>
      </c>
      <c r="D15" s="47">
        <v>68</v>
      </c>
      <c r="E15" s="47">
        <v>17</v>
      </c>
      <c r="F15" s="47">
        <f>SUM(C15:E15)</f>
        <v>604</v>
      </c>
      <c r="G15" s="13">
        <v>15</v>
      </c>
      <c r="H15" s="29"/>
    </row>
    <row r="16" spans="1:8" s="3" customFormat="1" ht="12.75">
      <c r="A16" s="12"/>
      <c r="B16" s="31" t="s">
        <v>30</v>
      </c>
      <c r="C16" s="27">
        <f>SUM(C15:C15)</f>
        <v>519</v>
      </c>
      <c r="D16" s="27">
        <f>SUM(D15:D15)</f>
        <v>68</v>
      </c>
      <c r="E16" s="27">
        <f>SUM(E15:E15)</f>
        <v>17</v>
      </c>
      <c r="F16" s="27">
        <f>SUM(F15:F15)</f>
        <v>604</v>
      </c>
      <c r="G16" s="27">
        <f>SUM(G15:G15)</f>
        <v>15</v>
      </c>
      <c r="H16" s="29"/>
    </row>
    <row r="17" spans="2:8" s="3" customFormat="1" ht="12.75">
      <c r="B17" s="4"/>
      <c r="C17" s="5"/>
      <c r="D17" s="5"/>
      <c r="E17" s="5"/>
      <c r="F17" s="5"/>
      <c r="G17" s="5"/>
      <c r="H17" s="29"/>
    </row>
    <row r="18" spans="2:8" s="3" customFormat="1" ht="12.75">
      <c r="B18" s="4"/>
      <c r="C18" s="5"/>
      <c r="D18" s="5"/>
      <c r="E18" s="5"/>
      <c r="F18" s="5"/>
      <c r="G18" s="5"/>
      <c r="H18" s="29"/>
    </row>
    <row r="19" spans="2:8" s="3" customFormat="1" ht="12.75">
      <c r="B19" s="4"/>
      <c r="C19" s="5"/>
      <c r="D19" s="5"/>
      <c r="E19" s="5"/>
      <c r="F19" s="5"/>
      <c r="G19" s="5"/>
      <c r="H19" s="29"/>
    </row>
    <row r="20" spans="2:8" s="3" customFormat="1" ht="12.75">
      <c r="B20" s="4"/>
      <c r="C20" s="5"/>
      <c r="D20" s="5"/>
      <c r="E20" s="5"/>
      <c r="F20" s="5"/>
      <c r="G20" s="5"/>
      <c r="H20" s="29"/>
    </row>
    <row r="21" spans="2:8" s="3" customFormat="1" ht="12.75">
      <c r="B21" s="4"/>
      <c r="C21" s="5"/>
      <c r="D21" s="5"/>
      <c r="E21" s="5"/>
      <c r="F21" s="5"/>
      <c r="G21" s="5"/>
      <c r="H21" s="29"/>
    </row>
    <row r="22" spans="2:8" s="3" customFormat="1" ht="12.75">
      <c r="B22" s="4"/>
      <c r="C22" s="5"/>
      <c r="D22" s="5"/>
      <c r="E22" s="5"/>
      <c r="F22" s="5"/>
      <c r="G22" s="5"/>
      <c r="H22" s="29"/>
    </row>
    <row r="23" spans="2:8" s="3" customFormat="1" ht="12.75">
      <c r="B23" s="4"/>
      <c r="C23" s="5"/>
      <c r="D23" s="5"/>
      <c r="E23" s="5"/>
      <c r="F23" s="5"/>
      <c r="G23" s="5"/>
      <c r="H23" s="29"/>
    </row>
    <row r="24" spans="2:8" s="3" customFormat="1" ht="12.75">
      <c r="B24" s="4"/>
      <c r="C24" s="5"/>
      <c r="D24" s="5"/>
      <c r="E24" s="5"/>
      <c r="F24" s="5"/>
      <c r="G24" s="5"/>
      <c r="H24" s="29"/>
    </row>
    <row r="25" spans="2:8" s="3" customFormat="1" ht="12.75">
      <c r="B25" s="4"/>
      <c r="C25" s="5"/>
      <c r="D25" s="5"/>
      <c r="E25" s="5"/>
      <c r="F25" s="5"/>
      <c r="G25" s="5"/>
      <c r="H25" s="29"/>
    </row>
    <row r="26" spans="2:8" s="3" customFormat="1" ht="12.75">
      <c r="B26" s="4"/>
      <c r="C26" s="5"/>
      <c r="D26" s="5"/>
      <c r="E26" s="5"/>
      <c r="F26" s="5"/>
      <c r="G26" s="5"/>
      <c r="H26" s="29"/>
    </row>
    <row r="27" spans="2:8" s="3" customFormat="1" ht="12.75">
      <c r="B27" s="4"/>
      <c r="C27" s="5"/>
      <c r="D27" s="5"/>
      <c r="E27" s="5"/>
      <c r="F27" s="5"/>
      <c r="G27" s="5"/>
      <c r="H27" s="29"/>
    </row>
    <row r="28" spans="2:8" s="3" customFormat="1" ht="12.75">
      <c r="B28" s="4"/>
      <c r="C28" s="5"/>
      <c r="D28" s="5"/>
      <c r="E28" s="5"/>
      <c r="F28" s="5"/>
      <c r="G28" s="5"/>
      <c r="H28" s="29"/>
    </row>
    <row r="29" spans="2:8" s="3" customFormat="1" ht="12.75">
      <c r="B29" s="4"/>
      <c r="C29" s="5"/>
      <c r="D29" s="5"/>
      <c r="E29" s="5"/>
      <c r="F29" s="5"/>
      <c r="G29" s="5"/>
      <c r="H29" s="29"/>
    </row>
    <row r="30" spans="2:8" s="3" customFormat="1" ht="12.75">
      <c r="B30" s="4"/>
      <c r="C30" s="5"/>
      <c r="D30" s="5"/>
      <c r="E30" s="5"/>
      <c r="F30" s="5"/>
      <c r="G30" s="5"/>
      <c r="H30" s="29"/>
    </row>
    <row r="31" spans="2:8" s="3" customFormat="1" ht="12.75">
      <c r="B31" s="4"/>
      <c r="C31" s="5"/>
      <c r="D31" s="5"/>
      <c r="E31" s="5"/>
      <c r="F31" s="5"/>
      <c r="G31" s="5"/>
      <c r="H31" s="29"/>
    </row>
    <row r="32" spans="2:8" s="3" customFormat="1" ht="12.75">
      <c r="B32" s="4"/>
      <c r="C32" s="5"/>
      <c r="D32" s="5"/>
      <c r="E32" s="5"/>
      <c r="F32" s="5"/>
      <c r="G32" s="5"/>
      <c r="H32" s="29"/>
    </row>
    <row r="33" spans="2:8" s="3" customFormat="1" ht="12.75">
      <c r="B33" s="4"/>
      <c r="C33" s="5"/>
      <c r="D33" s="5"/>
      <c r="E33" s="5"/>
      <c r="F33" s="5"/>
      <c r="G33" s="5"/>
      <c r="H33" s="29"/>
    </row>
    <row r="34" spans="2:8" s="3" customFormat="1" ht="12.75">
      <c r="B34" s="4"/>
      <c r="C34" s="5"/>
      <c r="D34" s="5"/>
      <c r="E34" s="5"/>
      <c r="F34" s="5"/>
      <c r="G34" s="5"/>
      <c r="H34" s="29"/>
    </row>
    <row r="35" spans="2:8" s="3" customFormat="1" ht="12.75">
      <c r="B35" s="4"/>
      <c r="C35" s="5"/>
      <c r="D35" s="5"/>
      <c r="E35" s="5"/>
      <c r="F35" s="5"/>
      <c r="G35" s="5"/>
      <c r="H35" s="29"/>
    </row>
    <row r="36" spans="2:8" s="3" customFormat="1" ht="12.75">
      <c r="B36" s="4"/>
      <c r="C36" s="5"/>
      <c r="D36" s="5"/>
      <c r="E36" s="5"/>
      <c r="F36" s="5"/>
      <c r="G36" s="5"/>
      <c r="H36" s="29"/>
    </row>
    <row r="37" spans="2:8" s="3" customFormat="1" ht="12.75">
      <c r="B37" s="4"/>
      <c r="C37" s="5"/>
      <c r="D37" s="5"/>
      <c r="E37" s="5"/>
      <c r="F37" s="5"/>
      <c r="G37" s="5"/>
      <c r="H37" s="29"/>
    </row>
    <row r="38" spans="2:8" s="3" customFormat="1" ht="12.75">
      <c r="B38" s="4"/>
      <c r="C38" s="5"/>
      <c r="D38" s="5"/>
      <c r="E38" s="5"/>
      <c r="F38" s="5"/>
      <c r="G38" s="5"/>
      <c r="H38" s="29"/>
    </row>
    <row r="39" spans="2:8" s="3" customFormat="1" ht="12.75">
      <c r="B39" s="4"/>
      <c r="C39" s="5"/>
      <c r="D39" s="5"/>
      <c r="E39" s="5"/>
      <c r="F39" s="5"/>
      <c r="G39" s="5"/>
      <c r="H39" s="29"/>
    </row>
    <row r="40" spans="2:8" s="3" customFormat="1" ht="12.75">
      <c r="B40" s="4"/>
      <c r="C40" s="5"/>
      <c r="D40" s="5"/>
      <c r="E40" s="5"/>
      <c r="F40" s="5"/>
      <c r="G40" s="5"/>
      <c r="H40" s="29"/>
    </row>
    <row r="41" spans="2:7" s="3" customFormat="1" ht="12.75">
      <c r="B41" s="4"/>
      <c r="C41" s="5"/>
      <c r="D41" s="5"/>
      <c r="E41" s="5"/>
      <c r="F41" s="5"/>
      <c r="G41" s="5"/>
    </row>
    <row r="42" spans="2:7" s="3" customFormat="1" ht="12.75">
      <c r="B42" s="4"/>
      <c r="C42" s="6"/>
      <c r="D42" s="6" t="s">
        <v>14</v>
      </c>
      <c r="E42" s="6"/>
      <c r="F42" s="53" t="s">
        <v>8</v>
      </c>
      <c r="G42" s="54"/>
    </row>
    <row r="43" spans="2:7" s="3" customFormat="1" ht="26.25" customHeight="1">
      <c r="B43" s="7"/>
      <c r="C43" s="8" t="s">
        <v>11</v>
      </c>
      <c r="D43" s="41">
        <v>735840</v>
      </c>
      <c r="E43" s="9"/>
      <c r="F43" s="10" t="s">
        <v>6</v>
      </c>
      <c r="G43" s="10" t="s">
        <v>7</v>
      </c>
    </row>
    <row r="44" spans="3:7" s="3" customFormat="1" ht="12.75">
      <c r="C44" s="8" t="s">
        <v>12</v>
      </c>
      <c r="D44" s="13">
        <f>D43*90%</f>
        <v>662256</v>
      </c>
      <c r="E44" s="9"/>
      <c r="F44" s="15">
        <f>F8</f>
        <v>410</v>
      </c>
      <c r="G44" s="15">
        <f>D44</f>
        <v>662256</v>
      </c>
    </row>
    <row r="45" spans="3:4" s="3" customFormat="1" ht="12.75">
      <c r="C45" s="11" t="s">
        <v>13</v>
      </c>
      <c r="D45" s="14">
        <f>D43*10%</f>
        <v>73584</v>
      </c>
    </row>
    <row r="46" spans="4:7" s="3" customFormat="1" ht="12.75">
      <c r="D46" s="1"/>
      <c r="F46" s="55" t="s">
        <v>9</v>
      </c>
      <c r="G46" s="56"/>
    </row>
    <row r="47" spans="2:7" s="3" customFormat="1" ht="12.75">
      <c r="B47" s="7"/>
      <c r="F47" s="12" t="s">
        <v>0</v>
      </c>
      <c r="G47" s="12" t="s">
        <v>10</v>
      </c>
    </row>
    <row r="48" spans="2:7" s="3" customFormat="1" ht="12.75">
      <c r="B48" s="7"/>
      <c r="F48" s="16">
        <f>G8</f>
        <v>30</v>
      </c>
      <c r="G48" s="16">
        <f>D45</f>
        <v>73584</v>
      </c>
    </row>
    <row r="49" spans="9:14" ht="12.75">
      <c r="I49" s="24"/>
      <c r="J49" s="24"/>
      <c r="K49" s="24"/>
      <c r="L49" s="24"/>
      <c r="M49" s="24"/>
      <c r="N49" s="24"/>
    </row>
    <row r="50" spans="4:14" ht="12.75">
      <c r="D50" s="20"/>
      <c r="I50" s="24"/>
      <c r="J50" s="26"/>
      <c r="K50" s="26"/>
      <c r="L50" s="26"/>
      <c r="M50" s="26"/>
      <c r="N50" s="24"/>
    </row>
    <row r="51" spans="2:14" ht="12.75">
      <c r="B51" s="17"/>
      <c r="C51" s="18" t="s">
        <v>22</v>
      </c>
      <c r="D51" s="18" t="s">
        <v>23</v>
      </c>
      <c r="E51" s="18" t="s">
        <v>24</v>
      </c>
      <c r="F51" s="18" t="s">
        <v>21</v>
      </c>
      <c r="G51" s="22"/>
      <c r="I51" s="24"/>
      <c r="J51" s="26"/>
      <c r="K51" s="26"/>
      <c r="L51" s="26"/>
      <c r="M51" s="26"/>
      <c r="N51" s="24"/>
    </row>
    <row r="52" spans="2:14" ht="12.75">
      <c r="B52" s="18" t="s">
        <v>19</v>
      </c>
      <c r="C52" s="39">
        <f>13733.25-70.25</f>
        <v>13663</v>
      </c>
      <c r="D52" s="39">
        <f>13733.25-719.1+1178.51-67.66</f>
        <v>14125</v>
      </c>
      <c r="E52" s="35">
        <f>13733.26+537.92</f>
        <v>14271.18</v>
      </c>
      <c r="F52" s="33">
        <f>SUM(C52:E52)</f>
        <v>42059.18</v>
      </c>
      <c r="G52" s="32"/>
      <c r="I52" s="24"/>
      <c r="J52" s="26"/>
      <c r="K52" s="26"/>
      <c r="L52" s="26"/>
      <c r="M52" s="26"/>
      <c r="N52" s="24"/>
    </row>
    <row r="53" spans="2:14" ht="51">
      <c r="B53" s="19" t="s">
        <v>20</v>
      </c>
      <c r="C53" s="38">
        <f>58866.75-984.75</f>
        <v>57882</v>
      </c>
      <c r="D53" s="38">
        <f>58866.75-391.75</f>
        <v>58475</v>
      </c>
      <c r="E53" s="35">
        <v>58866.74</v>
      </c>
      <c r="F53" s="33">
        <f>SUM(C53:E53)</f>
        <v>175223.74</v>
      </c>
      <c r="G53" s="32"/>
      <c r="I53" s="24"/>
      <c r="J53" s="26"/>
      <c r="K53" s="26"/>
      <c r="L53" s="26"/>
      <c r="M53" s="26"/>
      <c r="N53" s="24"/>
    </row>
    <row r="54" spans="2:14" ht="12.75">
      <c r="B54" s="18" t="s">
        <v>21</v>
      </c>
      <c r="C54" s="23">
        <f>SUM(C52:C53)</f>
        <v>71545</v>
      </c>
      <c r="D54" s="23">
        <f>SUM(D52:D53)</f>
        <v>72600</v>
      </c>
      <c r="E54" s="23">
        <f>SUM(E52:E53)</f>
        <v>73137.92</v>
      </c>
      <c r="F54" s="23">
        <f>SUM(F52:F53)</f>
        <v>217282.91999999998</v>
      </c>
      <c r="G54" s="25"/>
      <c r="I54" s="24"/>
      <c r="J54" s="26"/>
      <c r="K54" s="26"/>
      <c r="L54" s="26"/>
      <c r="M54" s="26"/>
      <c r="N54" s="24"/>
    </row>
    <row r="55" spans="4:14" ht="12.75">
      <c r="D55" s="20"/>
      <c r="I55" s="24"/>
      <c r="J55" s="26"/>
      <c r="K55" s="26"/>
      <c r="L55" s="26"/>
      <c r="M55" s="26"/>
      <c r="N55" s="24"/>
    </row>
    <row r="56" spans="2:8" ht="12.75">
      <c r="B56" s="17"/>
      <c r="C56" s="36" t="s">
        <v>25</v>
      </c>
      <c r="D56" s="18" t="s">
        <v>26</v>
      </c>
      <c r="E56" s="18" t="s">
        <v>27</v>
      </c>
      <c r="F56" s="36" t="s">
        <v>28</v>
      </c>
      <c r="G56" s="36" t="s">
        <v>29</v>
      </c>
      <c r="H56" s="37" t="s">
        <v>21</v>
      </c>
    </row>
    <row r="57" spans="2:8" ht="12.75">
      <c r="B57" s="18" t="s">
        <v>19</v>
      </c>
      <c r="C57" s="38"/>
      <c r="D57" s="38"/>
      <c r="E57" s="35"/>
      <c r="F57" s="34"/>
      <c r="G57" s="34"/>
      <c r="H57" s="33">
        <f>SUM(F57)</f>
        <v>0</v>
      </c>
    </row>
    <row r="58" spans="2:8" ht="51">
      <c r="B58" s="19" t="s">
        <v>20</v>
      </c>
      <c r="C58" s="39"/>
      <c r="D58" s="39"/>
      <c r="E58" s="35"/>
      <c r="F58" s="34"/>
      <c r="G58" s="34"/>
      <c r="H58" s="33">
        <f>SUM(F58)</f>
        <v>0</v>
      </c>
    </row>
    <row r="59" spans="2:8" ht="12.75">
      <c r="B59" s="17"/>
      <c r="C59" s="33">
        <f aca="true" t="shared" si="0" ref="C59:H59">SUM(C57:C58)</f>
        <v>0</v>
      </c>
      <c r="D59" s="33">
        <f t="shared" si="0"/>
        <v>0</v>
      </c>
      <c r="E59" s="33">
        <f t="shared" si="0"/>
        <v>0</v>
      </c>
      <c r="F59" s="33">
        <f t="shared" si="0"/>
        <v>0</v>
      </c>
      <c r="G59" s="33">
        <f t="shared" si="0"/>
        <v>0</v>
      </c>
      <c r="H59" s="33">
        <f t="shared" si="0"/>
        <v>0</v>
      </c>
    </row>
  </sheetData>
  <mergeCells count="8">
    <mergeCell ref="F42:G42"/>
    <mergeCell ref="F46:G46"/>
    <mergeCell ref="B13:B14"/>
    <mergeCell ref="C13:F13"/>
    <mergeCell ref="A4:A5"/>
    <mergeCell ref="A13:A14"/>
    <mergeCell ref="B4:B5"/>
    <mergeCell ref="C4:F4"/>
  </mergeCells>
  <printOptions/>
  <pageMargins left="0.15748031496062992" right="0.15748031496062992" top="0.1968503937007874" bottom="0.1968503937007874" header="0.5118110236220472" footer="0.511811023622047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6"/>
  <sheetViews>
    <sheetView tabSelected="1" workbookViewId="0" topLeftCell="A1">
      <selection activeCell="J7" sqref="J7"/>
    </sheetView>
  </sheetViews>
  <sheetFormatPr defaultColWidth="9.140625" defaultRowHeight="12.75"/>
  <cols>
    <col min="2" max="2" width="19.57421875" style="0" customWidth="1"/>
    <col min="3" max="3" width="12.57421875" style="0" customWidth="1"/>
    <col min="4" max="4" width="13.7109375" style="0" customWidth="1"/>
    <col min="5" max="5" width="11.421875" style="0" customWidth="1"/>
    <col min="6" max="6" width="13.28125" style="0" customWidth="1"/>
    <col min="7" max="7" width="14.57421875" style="0" customWidth="1"/>
    <col min="8" max="8" width="9.28125" style="0" customWidth="1"/>
    <col min="9" max="9" width="10.7109375" style="0" customWidth="1"/>
    <col min="10" max="10" width="11.8515625" style="0" customWidth="1"/>
    <col min="11" max="11" width="11.421875" style="0" customWidth="1"/>
    <col min="12" max="12" width="16.28125" style="0" customWidth="1"/>
    <col min="13" max="13" width="10.421875" style="0" customWidth="1"/>
    <col min="14" max="14" width="13.7109375" style="0" customWidth="1"/>
    <col min="15" max="15" width="11.7109375" style="0" customWidth="1"/>
    <col min="16" max="16" width="12.28125" style="0" customWidth="1"/>
    <col min="17" max="18" width="10.421875" style="0" customWidth="1"/>
    <col min="19" max="19" width="11.57421875" style="0" customWidth="1"/>
    <col min="20" max="20" width="13.140625" style="0" customWidth="1"/>
    <col min="21" max="21" width="12.421875" style="0" customWidth="1"/>
    <col min="24" max="24" width="16.00390625" style="0" customWidth="1"/>
    <col min="25" max="25" width="9.8515625" style="0" bestFit="1" customWidth="1"/>
    <col min="26" max="26" width="14.421875" style="0" customWidth="1"/>
    <col min="27" max="27" width="9.28125" style="0" bestFit="1" customWidth="1"/>
    <col min="28" max="28" width="9.8515625" style="0" bestFit="1" customWidth="1"/>
    <col min="29" max="29" width="9.28125" style="0" bestFit="1" customWidth="1"/>
    <col min="30" max="32" width="9.8515625" style="0" bestFit="1" customWidth="1"/>
    <col min="33" max="33" width="9.28125" style="0" bestFit="1" customWidth="1"/>
    <col min="34" max="34" width="9.8515625" style="0" bestFit="1" customWidth="1"/>
  </cols>
  <sheetData>
    <row r="3" ht="15.75">
      <c r="A3" s="57" t="s">
        <v>42</v>
      </c>
    </row>
    <row r="4" spans="2:7" s="3" customFormat="1" ht="12.75">
      <c r="B4" s="40"/>
      <c r="C4" s="2"/>
      <c r="D4" s="2"/>
      <c r="E4" s="2"/>
      <c r="F4" s="40"/>
      <c r="G4" s="2"/>
    </row>
    <row r="5" spans="1:7" s="3" customFormat="1" ht="25.5">
      <c r="A5" s="49" t="s">
        <v>33</v>
      </c>
      <c r="B5" s="51" t="s">
        <v>34</v>
      </c>
      <c r="C5" s="52" t="s">
        <v>32</v>
      </c>
      <c r="D5" s="52"/>
      <c r="E5" s="52"/>
      <c r="F5" s="52"/>
      <c r="G5" s="42" t="s">
        <v>31</v>
      </c>
    </row>
    <row r="6" spans="1:7" s="3" customFormat="1" ht="25.5">
      <c r="A6" s="50"/>
      <c r="B6" s="51"/>
      <c r="C6" s="30" t="s">
        <v>1</v>
      </c>
      <c r="D6" s="30" t="s">
        <v>2</v>
      </c>
      <c r="E6" s="30" t="s">
        <v>3</v>
      </c>
      <c r="F6" s="30" t="s">
        <v>4</v>
      </c>
      <c r="G6" s="43" t="s">
        <v>5</v>
      </c>
    </row>
    <row r="7" spans="1:8" s="3" customFormat="1" ht="25.5">
      <c r="A7" s="12" t="s">
        <v>35</v>
      </c>
      <c r="B7" s="21" t="s">
        <v>16</v>
      </c>
      <c r="C7" s="44">
        <v>26.5</v>
      </c>
      <c r="D7" s="44">
        <v>2.14</v>
      </c>
      <c r="E7" s="44">
        <v>17</v>
      </c>
      <c r="F7" s="44">
        <f>E7+D7+C7</f>
        <v>45.64</v>
      </c>
      <c r="G7" s="45">
        <v>2.5</v>
      </c>
      <c r="H7" s="29"/>
    </row>
    <row r="8" spans="1:8" s="3" customFormat="1" ht="12.75">
      <c r="A8" s="12" t="s">
        <v>36</v>
      </c>
      <c r="B8" s="48" t="s">
        <v>17</v>
      </c>
      <c r="C8" s="44">
        <v>120.5</v>
      </c>
      <c r="D8" s="44">
        <v>7.33</v>
      </c>
      <c r="E8" s="44">
        <v>25</v>
      </c>
      <c r="F8" s="44">
        <f>E8+D8+C8</f>
        <v>152.82999999999998</v>
      </c>
      <c r="G8" s="45">
        <v>5.5</v>
      </c>
      <c r="H8" s="29"/>
    </row>
    <row r="9" spans="1:8" s="3" customFormat="1" ht="25.5">
      <c r="A9" s="12" t="s">
        <v>37</v>
      </c>
      <c r="B9" s="28" t="s">
        <v>18</v>
      </c>
      <c r="C9" s="44">
        <v>66</v>
      </c>
      <c r="D9" s="44">
        <v>8.67</v>
      </c>
      <c r="E9" s="44">
        <v>25</v>
      </c>
      <c r="F9" s="44">
        <f>E9+D9+C9</f>
        <v>99.67</v>
      </c>
      <c r="G9" s="45">
        <v>10</v>
      </c>
      <c r="H9" s="29"/>
    </row>
    <row r="10" spans="1:8" s="3" customFormat="1" ht="12.75">
      <c r="A10" s="12"/>
      <c r="B10" s="31" t="s">
        <v>21</v>
      </c>
      <c r="C10" s="46">
        <f>SUM(C7:C9)</f>
        <v>213</v>
      </c>
      <c r="D10" s="46">
        <f>SUM(D7:D9)</f>
        <v>18.14</v>
      </c>
      <c r="E10" s="46">
        <f>SUM(E7:E9)</f>
        <v>67</v>
      </c>
      <c r="F10" s="46">
        <f>SUM(F7:F9)</f>
        <v>298.14</v>
      </c>
      <c r="G10" s="46">
        <f>SUM(G7:G9)</f>
        <v>18</v>
      </c>
      <c r="H10" s="29"/>
    </row>
    <row r="11" spans="2:8" s="3" customFormat="1" ht="12.75">
      <c r="B11" s="4"/>
      <c r="C11" s="5"/>
      <c r="D11" s="5"/>
      <c r="E11" s="5"/>
      <c r="F11" s="5"/>
      <c r="G11" s="5"/>
      <c r="H11" s="29"/>
    </row>
    <row r="12" spans="2:8" s="3" customFormat="1" ht="12.75">
      <c r="B12" s="4"/>
      <c r="C12" s="5"/>
      <c r="D12" s="5"/>
      <c r="E12" s="5"/>
      <c r="F12" s="5"/>
      <c r="G12" s="5"/>
      <c r="H12" s="29"/>
    </row>
    <row r="13" spans="2:8" s="3" customFormat="1" ht="12.75">
      <c r="B13" s="4"/>
      <c r="C13" s="5"/>
      <c r="D13" s="5"/>
      <c r="E13" s="5"/>
      <c r="F13" s="5"/>
      <c r="G13" s="5"/>
      <c r="H13" s="29"/>
    </row>
    <row r="14" spans="2:8" s="3" customFormat="1" ht="12.75">
      <c r="B14" s="4"/>
      <c r="C14" s="5"/>
      <c r="D14" s="5"/>
      <c r="E14" s="5"/>
      <c r="F14" s="5"/>
      <c r="G14" s="5"/>
      <c r="H14" s="29"/>
    </row>
    <row r="15" spans="2:8" s="3" customFormat="1" ht="12.75">
      <c r="B15" s="4"/>
      <c r="C15" s="5"/>
      <c r="D15" s="5"/>
      <c r="E15" s="5"/>
      <c r="F15" s="5"/>
      <c r="G15" s="5"/>
      <c r="H15" s="29"/>
    </row>
    <row r="16" spans="2:8" s="3" customFormat="1" ht="12.75">
      <c r="B16" s="4"/>
      <c r="C16" s="5"/>
      <c r="D16" s="5"/>
      <c r="E16" s="5"/>
      <c r="F16" s="5"/>
      <c r="G16" s="5"/>
      <c r="H16" s="29"/>
    </row>
    <row r="17" spans="2:8" s="3" customFormat="1" ht="12.75">
      <c r="B17" s="4"/>
      <c r="C17" s="5"/>
      <c r="D17" s="5"/>
      <c r="E17" s="5"/>
      <c r="F17" s="5"/>
      <c r="G17" s="5"/>
      <c r="H17" s="29"/>
    </row>
    <row r="18" spans="2:8" s="3" customFormat="1" ht="12.75">
      <c r="B18" s="4"/>
      <c r="C18" s="5"/>
      <c r="D18" s="5"/>
      <c r="E18" s="5"/>
      <c r="F18" s="5"/>
      <c r="G18" s="5"/>
      <c r="H18" s="29"/>
    </row>
    <row r="19" spans="2:8" s="3" customFormat="1" ht="12.75">
      <c r="B19" s="4"/>
      <c r="C19" s="5"/>
      <c r="D19" s="5"/>
      <c r="E19" s="5"/>
      <c r="F19" s="5"/>
      <c r="G19" s="5"/>
      <c r="H19" s="29"/>
    </row>
    <row r="20" spans="2:8" s="3" customFormat="1" ht="12.75">
      <c r="B20" s="4"/>
      <c r="C20" s="5"/>
      <c r="D20" s="5"/>
      <c r="E20" s="5"/>
      <c r="F20" s="5"/>
      <c r="G20" s="5"/>
      <c r="H20" s="29"/>
    </row>
    <row r="21" spans="2:8" s="3" customFormat="1" ht="12.75">
      <c r="B21" s="4"/>
      <c r="C21" s="5"/>
      <c r="D21" s="5"/>
      <c r="E21" s="5"/>
      <c r="F21" s="5"/>
      <c r="G21" s="5"/>
      <c r="H21" s="29"/>
    </row>
    <row r="22" spans="2:8" s="3" customFormat="1" ht="12.75">
      <c r="B22" s="4"/>
      <c r="C22" s="5"/>
      <c r="D22" s="5"/>
      <c r="E22" s="5"/>
      <c r="F22" s="5"/>
      <c r="G22" s="5"/>
      <c r="H22" s="29"/>
    </row>
    <row r="23" spans="2:8" s="3" customFormat="1" ht="12.75">
      <c r="B23" s="4"/>
      <c r="C23" s="5"/>
      <c r="D23" s="5"/>
      <c r="E23" s="5"/>
      <c r="F23" s="5"/>
      <c r="G23" s="5"/>
      <c r="H23" s="29"/>
    </row>
    <row r="24" spans="2:8" s="3" customFormat="1" ht="12.75">
      <c r="B24" s="4"/>
      <c r="C24" s="5"/>
      <c r="D24" s="5"/>
      <c r="E24" s="5"/>
      <c r="F24" s="5"/>
      <c r="G24" s="5"/>
      <c r="H24" s="29"/>
    </row>
    <row r="25" spans="2:8" s="3" customFormat="1" ht="12.75">
      <c r="B25" s="4"/>
      <c r="C25" s="5"/>
      <c r="D25" s="5"/>
      <c r="E25" s="5"/>
      <c r="F25" s="5"/>
      <c r="G25" s="5"/>
      <c r="H25" s="29"/>
    </row>
    <row r="26" spans="2:8" s="3" customFormat="1" ht="12.75">
      <c r="B26" s="4"/>
      <c r="C26" s="5"/>
      <c r="D26" s="5"/>
      <c r="E26" s="5"/>
      <c r="F26" s="5"/>
      <c r="G26" s="5"/>
      <c r="H26" s="29"/>
    </row>
  </sheetData>
  <mergeCells count="3">
    <mergeCell ref="B5:B6"/>
    <mergeCell ref="C5:F5"/>
    <mergeCell ref="A5:A6"/>
  </mergeCell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</cp:lastModifiedBy>
  <cp:lastPrinted>2017-03-27T12:40:26Z</cp:lastPrinted>
  <dcterms:created xsi:type="dcterms:W3CDTF">1996-10-14T23:33:28Z</dcterms:created>
  <dcterms:modified xsi:type="dcterms:W3CDTF">2017-03-27T15:07:15Z</dcterms:modified>
  <cp:category/>
  <cp:version/>
  <cp:contentType/>
  <cp:contentStatus/>
</cp:coreProperties>
</file>